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1640" activeTab="0"/>
  </bookViews>
  <sheets>
    <sheet name="Case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<sst xmlns="http://schemas.openxmlformats.org/spreadsheetml/2006/main" count="76" uniqueCount="67">
  <si>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expected duration</t>
  </si>
  <si>
    <t>uncertainty</t>
  </si>
  <si>
    <t>actual duration</t>
  </si>
  <si>
    <t>cost per month</t>
  </si>
  <si>
    <t>value of success</t>
  </si>
  <si>
    <t>Us</t>
  </si>
  <si>
    <t>Them</t>
  </si>
  <si>
    <t>Simulation</t>
  </si>
  <si>
    <t>profit</t>
  </si>
  <si>
    <t>(months)</t>
  </si>
  <si>
    <t>Improving the Human Condition (through better drugs)</t>
  </si>
  <si>
    <t>monitored cell</t>
  </si>
  <si>
    <t>mean</t>
  </si>
  <si>
    <t>sample standard deviation</t>
  </si>
  <si>
    <t>minimum</t>
  </si>
  <si>
    <t>maximum</t>
  </si>
  <si>
    <t>number of simulation runs</t>
  </si>
  <si>
    <t>we win? (yes/no = 1/0)</t>
  </si>
  <si>
    <t>margin of error (95% confidence)</t>
  </si>
  <si>
    <t>I've used KSim (the "Kellogg simulation" package used extensively in my</t>
  </si>
  <si>
    <t>These are "live" cells. Each time you</t>
  </si>
  <si>
    <t>press "F9", the spreadsheet will</t>
  </si>
  <si>
    <t>recalculate, and new simulated</t>
  </si>
  <si>
    <t>durations will appear.</t>
  </si>
  <si>
    <t>probability course) to estimate our expected profit if we enter the race.</t>
  </si>
  <si>
    <t>A recent addition to the Human Genome Project database makes it clear that a new</t>
  </si>
  <si>
    <t>and effective drug can be developed to treat certain rare types of male baldness.</t>
  </si>
  <si>
    <t>Your research team estimates that it would take about 10 months to complete the</t>
  </si>
  <si>
    <t>research needed to be ready to apply for a patent on the drug. Research would cost</t>
  </si>
  <si>
    <t>about $100,000 per month, and the actual time required is somewhat uncertain:</t>
  </si>
  <si>
    <t>They advise you that you should view the actual time required as being normally</t>
  </si>
  <si>
    <t>distributed, with one standard-deviation's-worth of uncertainty being about 20% of the</t>
  </si>
  <si>
    <t>estimated required time.</t>
  </si>
  <si>
    <t>They also point out that your main competitor - the only other firm positioned to do</t>
  </si>
  <si>
    <t>R&amp;D on this drug - has a lab already in place that they could use for their own</t>
  </si>
  <si>
    <t>project. This would save them some setup work, and shorten their expected</t>
  </si>
  <si>
    <t>time-to-patent-application by about 2 months. In all other ways, their costs and</t>
  </si>
  <si>
    <t>uncertainties would mirror your own. Since time-to-completion varies according to</t>
  </si>
  <si>
    <t>particular "lucky" or "unlucky" breaks in the research process, it's reasonable to</t>
  </si>
  <si>
    <t>assume that their actual time-to-completion varies independently of yours.</t>
  </si>
  <si>
    <t>Assuming that, with their lab in place, the competitor is certain to initiate an R&amp;D</t>
  </si>
  <si>
    <t>effort, should you? In net present value terms, holding the patent would be worth</t>
  </si>
  <si>
    <t>about $3,000,000. You will wrap up your research program as soon as either you or</t>
  </si>
  <si>
    <t>your competitor files for a patent.</t>
  </si>
  <si>
    <t>With a sample size of 100,000 observations, we estimate our expected profit</t>
  </si>
  <si>
    <t>One standard-deviation's-worth of variability in our actual profit is (estimated to be)</t>
  </si>
  <si>
    <t>the 78% of the time we lose, we end up hundreds of thousands of dollars in the hole.</t>
  </si>
  <si>
    <t>we win the race, we have a couple of million dollars in net profit, while, on the downside,</t>
  </si>
  <si>
    <t>from entering the race to be substantially negative: -$109,370.</t>
  </si>
  <si>
    <t>$1,239,333. This uncertainty arises because, on upside, the roughly 22% of the time</t>
  </si>
  <si>
    <t>The final column in the simulation output can help us break out some (estimated) details.</t>
  </si>
  <si>
    <t>profit if we win (0 otherwise)</t>
  </si>
  <si>
    <t>Pr(we win)</t>
  </si>
  <si>
    <t>E[net profit | we win]</t>
  </si>
  <si>
    <t>Pr(we lose)</t>
  </si>
  <si>
    <t>E[net profit | we lose]</t>
  </si>
  <si>
    <t>duration of the project (for our scientific staff) to only 9 months, could it be worth our</t>
  </si>
  <si>
    <t>while to spend those resources?</t>
  </si>
  <si>
    <t>Changing Cell E30 (our expected duration) to 9, and then rerunning the simulation:</t>
  </si>
  <si>
    <t>Our chance of winning would rise to roughly 34%, and our expected net profit would</t>
  </si>
  <si>
    <t>required upfront expenditure will guide our decision.</t>
  </si>
  <si>
    <t>rise to a positive level: approximately $268,534. Comparing this expectation to the</t>
  </si>
  <si>
    <t>If, through an additional upfront expenditure of resources, we could cut the expected</t>
  </si>
  <si>
    <t>How much can we trust our estimate of our expected profit? We can be</t>
  </si>
  <si>
    <t>95%-confident that it differs from our true expected profit by no more than</t>
  </si>
  <si>
    <t>$7,681. And we can be equally confident that our estimate of the chance of</t>
  </si>
  <si>
    <t>winning the race differs from our true chance by no more than 0.26%.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</si>
</sst>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color indexed="62"/>
      <name val="Arial"/>
      <family val="2"/>
    </font>
    <font>
      <i/>
      <sz val="10"/>
      <name val="Arial"/>
      <family val="2"/>
    </font>
    <font>
      <sz val="10"/>
      <color indexed="61"/>
      <name val="Arial"/>
      <family val="0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6" fontId="0" fillId="0" borderId="0" xfId="0" applyNumberFormat="1" applyAlignment="1">
      <alignment/>
    </xf>
    <xf numFmtId="0" fontId="0" fillId="0" borderId="0" xfId="0" applyAlignment="1">
      <alignment horizontal="left" indent="1"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6" fontId="0" fillId="0" borderId="4" xfId="0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6" xfId="0" applyBorder="1" applyAlignment="1">
      <alignment/>
    </xf>
    <xf numFmtId="6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6" fontId="0" fillId="0" borderId="7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6" fontId="5" fillId="0" borderId="7" xfId="0" applyNumberFormat="1" applyFont="1" applyBorder="1" applyAlignment="1">
      <alignment horizontal="right"/>
    </xf>
    <xf numFmtId="10" fontId="5" fillId="0" borderId="8" xfId="0" applyNumberFormat="1" applyFont="1" applyBorder="1" applyAlignment="1">
      <alignment horizontal="right"/>
    </xf>
    <xf numFmtId="6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6" fontId="1" fillId="0" borderId="4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6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33</xdr:row>
      <xdr:rowOff>76200</xdr:rowOff>
    </xdr:from>
    <xdr:to>
      <xdr:col>7</xdr:col>
      <xdr:colOff>638175</xdr:colOff>
      <xdr:row>33</xdr:row>
      <xdr:rowOff>76200</xdr:rowOff>
    </xdr:to>
    <xdr:sp>
      <xdr:nvSpPr>
        <xdr:cNvPr id="1" name="Line 2"/>
        <xdr:cNvSpPr>
          <a:spLocks/>
        </xdr:cNvSpPr>
      </xdr:nvSpPr>
      <xdr:spPr>
        <a:xfrm flipH="1">
          <a:off x="4781550" y="5486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7"/>
  <sheetViews>
    <sheetView showGridLines="0" tabSelected="1" workbookViewId="0" topLeftCell="A1">
      <selection activeCell="B1" sqref="B1:G1"/>
    </sheetView>
  </sheetViews>
  <sheetFormatPr defaultColWidth="9.140625" defaultRowHeight="12.75"/>
  <cols>
    <col min="1" max="1" width="1.7109375" style="0" customWidth="1"/>
    <col min="2" max="8" width="11.7109375" style="0" customWidth="1"/>
    <col min="9" max="9" width="15.57421875" style="0" customWidth="1"/>
  </cols>
  <sheetData>
    <row r="1" spans="2:7" ht="15.75">
      <c r="B1" s="38" t="s">
        <v>10</v>
      </c>
      <c r="C1" s="38"/>
      <c r="D1" s="38"/>
      <c r="E1" s="38"/>
      <c r="F1" s="38"/>
      <c r="G1" s="38"/>
    </row>
    <row r="3" ht="12.75">
      <c r="B3" t="s">
        <v>25</v>
      </c>
    </row>
    <row r="4" ht="12.75">
      <c r="B4" t="s">
        <v>26</v>
      </c>
    </row>
    <row r="6" ht="12.75">
      <c r="B6" t="s">
        <v>27</v>
      </c>
    </row>
    <row r="7" ht="12.75">
      <c r="B7" t="s">
        <v>28</v>
      </c>
    </row>
    <row r="8" ht="12.75">
      <c r="B8" t="s">
        <v>29</v>
      </c>
    </row>
    <row r="9" ht="12.75">
      <c r="B9" t="s">
        <v>30</v>
      </c>
    </row>
    <row r="10" ht="12.75">
      <c r="B10" t="s">
        <v>31</v>
      </c>
    </row>
    <row r="11" ht="12.75">
      <c r="B11" t="s">
        <v>32</v>
      </c>
    </row>
    <row r="13" ht="12.75">
      <c r="B13" t="s">
        <v>33</v>
      </c>
    </row>
    <row r="14" ht="12.75">
      <c r="B14" t="s">
        <v>34</v>
      </c>
    </row>
    <row r="15" ht="12.75">
      <c r="B15" t="s">
        <v>35</v>
      </c>
    </row>
    <row r="16" ht="12.75">
      <c r="B16" t="s">
        <v>36</v>
      </c>
    </row>
    <row r="17" ht="12.75">
      <c r="B17" t="s">
        <v>37</v>
      </c>
    </row>
    <row r="18" ht="12.75">
      <c r="B18" t="s">
        <v>38</v>
      </c>
    </row>
    <row r="19" ht="12.75">
      <c r="B19" t="s">
        <v>39</v>
      </c>
    </row>
    <row r="21" ht="12.75">
      <c r="B21" t="s">
        <v>40</v>
      </c>
    </row>
    <row r="22" ht="12.75">
      <c r="B22" t="s">
        <v>41</v>
      </c>
    </row>
    <row r="23" ht="12.75">
      <c r="B23" t="s">
        <v>42</v>
      </c>
    </row>
    <row r="24" ht="12.75">
      <c r="B24" t="s">
        <v>43</v>
      </c>
    </row>
    <row r="26" spans="4:5" ht="12.75">
      <c r="D26" s="26" t="s">
        <v>3</v>
      </c>
      <c r="E26" s="1">
        <v>100000</v>
      </c>
    </row>
    <row r="27" spans="4:5" ht="12.75">
      <c r="D27" s="26" t="s">
        <v>4</v>
      </c>
      <c r="E27" s="1">
        <v>3000000</v>
      </c>
    </row>
    <row r="28" ht="12.75">
      <c r="D28" s="3"/>
    </row>
    <row r="29" spans="4:9" ht="13.5" thickBot="1">
      <c r="D29" s="3"/>
      <c r="E29" s="2" t="s">
        <v>5</v>
      </c>
      <c r="F29" s="2" t="s">
        <v>6</v>
      </c>
      <c r="I29" s="5"/>
    </row>
    <row r="30" spans="4:9" ht="12.75">
      <c r="D30" s="26" t="s">
        <v>0</v>
      </c>
      <c r="E30" s="28">
        <v>10</v>
      </c>
      <c r="F30" s="29">
        <v>8</v>
      </c>
      <c r="G30" s="6" t="s">
        <v>9</v>
      </c>
      <c r="I30" s="5"/>
    </row>
    <row r="31" spans="4:9" ht="13.5" thickBot="1">
      <c r="D31" s="26" t="s">
        <v>1</v>
      </c>
      <c r="E31" s="30">
        <f>0.2*E30</f>
        <v>2</v>
      </c>
      <c r="F31" s="31">
        <f>0.2*F30</f>
        <v>1.6</v>
      </c>
      <c r="G31" s="6" t="s">
        <v>9</v>
      </c>
      <c r="I31" s="5"/>
    </row>
    <row r="32" spans="4:7" ht="12.75">
      <c r="D32" s="3"/>
      <c r="E32" s="32"/>
      <c r="F32" s="32"/>
      <c r="G32" s="6"/>
    </row>
    <row r="33" spans="4:9" ht="13.5" thickBot="1">
      <c r="D33" s="3"/>
      <c r="E33" s="37" t="s">
        <v>7</v>
      </c>
      <c r="F33" s="37"/>
      <c r="G33" s="6"/>
      <c r="I33" s="5" t="s">
        <v>20</v>
      </c>
    </row>
    <row r="34" spans="4:9" ht="12.75">
      <c r="D34" s="26" t="s">
        <v>2</v>
      </c>
      <c r="E34" s="28">
        <f ca="1">NORMINV(RAND(),E30,E31)</f>
        <v>11.10996255356101</v>
      </c>
      <c r="F34" s="29">
        <f ca="1">NORMINV(RAND(),F30,F31)</f>
        <v>9.322506897929747</v>
      </c>
      <c r="G34" s="6" t="s">
        <v>9</v>
      </c>
      <c r="I34" t="s">
        <v>21</v>
      </c>
    </row>
    <row r="35" spans="4:9" ht="13.5" thickBot="1">
      <c r="D35" s="27" t="s">
        <v>8</v>
      </c>
      <c r="E35" s="33">
        <f>-MIN(F34,E34)*100000+IF(F34&lt;E34,0,E27)</f>
        <v>-932250.6897929747</v>
      </c>
      <c r="F35" s="34">
        <f>-E26*MIN(F34,E34)+IF(E34&lt;F34,0,E27)</f>
        <v>2067749.3102070251</v>
      </c>
      <c r="I35" t="s">
        <v>22</v>
      </c>
    </row>
    <row r="36" spans="4:9" ht="12.75">
      <c r="D36" s="26" t="s">
        <v>17</v>
      </c>
      <c r="E36" s="35">
        <f>IF(E34&lt;F34,1,0)</f>
        <v>0</v>
      </c>
      <c r="I36" s="7" t="s">
        <v>23</v>
      </c>
    </row>
    <row r="37" spans="4:5" ht="12.75">
      <c r="D37" s="27" t="s">
        <v>51</v>
      </c>
      <c r="E37" s="36">
        <f>E35*E36</f>
        <v>0</v>
      </c>
    </row>
    <row r="38" spans="4:5" ht="12.75">
      <c r="D38" s="4"/>
      <c r="E38" s="7"/>
    </row>
    <row r="39" ht="12.75">
      <c r="B39" t="s">
        <v>19</v>
      </c>
    </row>
    <row r="40" ht="12.75">
      <c r="B40" t="s">
        <v>24</v>
      </c>
    </row>
    <row r="41" ht="13.5" thickBot="1"/>
    <row r="42" spans="2:7" ht="12.75">
      <c r="B42" s="9" t="str">
        <f>ADDRESS(ROW($E$35),COLUMN($E$35))</f>
        <v>$E$35</v>
      </c>
      <c r="C42" s="10" t="str">
        <f>ADDRESS(ROW($E$36),COLUMN($E$36))</f>
        <v>$E$36</v>
      </c>
      <c r="D42" s="10" t="str">
        <f>ADDRESS(ROW($E$37),COLUMN($E$37))</f>
        <v>$E$37</v>
      </c>
      <c r="E42" s="11" t="s">
        <v>11</v>
      </c>
      <c r="F42" s="12"/>
      <c r="G42" s="13"/>
    </row>
    <row r="43" spans="2:7" ht="12.75">
      <c r="B43" s="44">
        <v>-109370.25991832661</v>
      </c>
      <c r="C43" s="45">
        <v>0.2197</v>
      </c>
      <c r="D43" s="46">
        <v>485560.47174903925</v>
      </c>
      <c r="E43" s="47" t="s">
        <v>12</v>
      </c>
      <c r="F43" s="17"/>
      <c r="G43" s="18"/>
    </row>
    <row r="44" spans="2:7" ht="12.75">
      <c r="B44" s="14">
        <v>1239333.374919088</v>
      </c>
      <c r="C44" s="15">
        <v>0.41404543752617706</v>
      </c>
      <c r="D44" s="22">
        <v>917611.9625891309</v>
      </c>
      <c r="E44" s="16" t="s">
        <v>13</v>
      </c>
      <c r="F44" s="17"/>
      <c r="G44" s="18"/>
    </row>
    <row r="45" spans="2:7" ht="12.75">
      <c r="B45" s="14">
        <v>-1358898.5429</v>
      </c>
      <c r="C45" s="15">
        <v>0</v>
      </c>
      <c r="D45" s="22">
        <v>0</v>
      </c>
      <c r="E45" s="16" t="s">
        <v>14</v>
      </c>
      <c r="F45" s="17"/>
      <c r="G45" s="18"/>
    </row>
    <row r="46" spans="2:7" ht="12.75">
      <c r="B46" s="14">
        <v>2830784.1284</v>
      </c>
      <c r="C46" s="15">
        <v>1</v>
      </c>
      <c r="D46" s="22">
        <v>2830784.1284</v>
      </c>
      <c r="E46" s="16" t="s">
        <v>15</v>
      </c>
      <c r="F46" s="17"/>
      <c r="G46" s="18"/>
    </row>
    <row r="47" spans="2:7" ht="12.75">
      <c r="B47" s="19">
        <v>100000</v>
      </c>
      <c r="C47" s="20">
        <v>100000</v>
      </c>
      <c r="D47" s="20">
        <v>100000</v>
      </c>
      <c r="E47" s="16" t="s">
        <v>16</v>
      </c>
      <c r="F47" s="17"/>
      <c r="G47" s="18"/>
    </row>
    <row r="48" spans="2:7" ht="13.5" thickBot="1">
      <c r="B48" s="40">
        <f>1.96*B44/SQRT(B47)</f>
        <v>7681.46784021512</v>
      </c>
      <c r="C48" s="41">
        <f>1.96*C44/SQRT(C47)</f>
        <v>0.002566280209271997</v>
      </c>
      <c r="D48" s="42">
        <f>1.96*D44/SQRT(D47)</f>
        <v>5687.417867597786</v>
      </c>
      <c r="E48" s="43" t="s">
        <v>18</v>
      </c>
      <c r="F48" s="39"/>
      <c r="G48" s="21"/>
    </row>
    <row r="50" ht="12.75">
      <c r="B50" t="s">
        <v>44</v>
      </c>
    </row>
    <row r="51" ht="12.75">
      <c r="B51" t="s">
        <v>48</v>
      </c>
    </row>
    <row r="53" ht="12.75">
      <c r="B53" t="s">
        <v>45</v>
      </c>
    </row>
    <row r="54" ht="12.75">
      <c r="B54" t="s">
        <v>49</v>
      </c>
    </row>
    <row r="55" ht="12.75">
      <c r="B55" t="s">
        <v>47</v>
      </c>
    </row>
    <row r="56" ht="12.75">
      <c r="B56" t="s">
        <v>46</v>
      </c>
    </row>
    <row r="58" ht="12.75">
      <c r="B58" s="3" t="s">
        <v>63</v>
      </c>
    </row>
    <row r="59" ht="12.75">
      <c r="B59" s="3" t="s">
        <v>64</v>
      </c>
    </row>
    <row r="60" ht="12.75">
      <c r="B60" s="3" t="s">
        <v>65</v>
      </c>
    </row>
    <row r="61" ht="12.75">
      <c r="B61" s="3" t="s">
        <v>66</v>
      </c>
    </row>
    <row r="63" ht="12.75">
      <c r="B63" t="s">
        <v>50</v>
      </c>
    </row>
    <row r="65" spans="3:4" ht="12.75">
      <c r="C65" s="8">
        <f>C43</f>
        <v>0.2197</v>
      </c>
      <c r="D65" t="s">
        <v>52</v>
      </c>
    </row>
    <row r="66" spans="3:4" ht="12.75">
      <c r="C66" s="5">
        <f>D43/C43</f>
        <v>2210106.835453069</v>
      </c>
      <c r="D66" t="s">
        <v>53</v>
      </c>
    </row>
    <row r="67" ht="12.75">
      <c r="C67" s="23"/>
    </row>
    <row r="68" spans="3:4" ht="12.75">
      <c r="C68" s="8">
        <f>1-C43</f>
        <v>0.7803</v>
      </c>
      <c r="D68" t="s">
        <v>54</v>
      </c>
    </row>
    <row r="69" spans="3:4" ht="12.75">
      <c r="C69" s="22">
        <f>(B43-D43)/C68</f>
        <v>-762438.46170366</v>
      </c>
      <c r="D69" t="s">
        <v>55</v>
      </c>
    </row>
    <row r="71" ht="12.75">
      <c r="B71" s="24" t="s">
        <v>62</v>
      </c>
    </row>
    <row r="72" ht="12.75">
      <c r="B72" s="25" t="s">
        <v>56</v>
      </c>
    </row>
    <row r="73" ht="12.75">
      <c r="B73" s="25" t="s">
        <v>57</v>
      </c>
    </row>
    <row r="75" ht="12.75">
      <c r="B75" t="s">
        <v>58</v>
      </c>
    </row>
    <row r="76" ht="13.5" thickBot="1"/>
    <row r="77" spans="2:6" ht="12.75">
      <c r="B77" s="9" t="str">
        <f>ADDRESS(ROW($E$35),COLUMN($E$35))</f>
        <v>$E$35</v>
      </c>
      <c r="C77" s="10" t="str">
        <f>ADDRESS(ROW($E$36),COLUMN($E$36))</f>
        <v>$E$36</v>
      </c>
      <c r="D77" s="11" t="s">
        <v>11</v>
      </c>
      <c r="E77" s="12"/>
      <c r="F77" s="13"/>
    </row>
    <row r="78" spans="2:6" ht="12.75">
      <c r="B78" s="44">
        <v>268533.8623784659</v>
      </c>
      <c r="C78" s="45">
        <v>0.33813</v>
      </c>
      <c r="D78" s="47" t="s">
        <v>12</v>
      </c>
      <c r="E78" s="17"/>
      <c r="F78" s="18"/>
    </row>
    <row r="79" spans="2:6" ht="12.75">
      <c r="B79" s="14">
        <v>1419962.9761786202</v>
      </c>
      <c r="C79" s="15">
        <v>0.47307540741768755</v>
      </c>
      <c r="D79" s="16" t="s">
        <v>13</v>
      </c>
      <c r="E79" s="17"/>
      <c r="F79" s="18"/>
    </row>
    <row r="80" spans="2:6" ht="12.75">
      <c r="B80" s="14">
        <v>-1281932.9329</v>
      </c>
      <c r="C80" s="15">
        <v>0</v>
      </c>
      <c r="D80" s="16" t="s">
        <v>14</v>
      </c>
      <c r="E80" s="17"/>
      <c r="F80" s="18"/>
    </row>
    <row r="81" spans="2:6" ht="12.75">
      <c r="B81" s="14">
        <v>2886267.8014</v>
      </c>
      <c r="C81" s="15">
        <v>1</v>
      </c>
      <c r="D81" s="16" t="s">
        <v>15</v>
      </c>
      <c r="E81" s="17"/>
      <c r="F81" s="18"/>
    </row>
    <row r="82" spans="2:6" ht="12.75">
      <c r="B82" s="19">
        <v>100000</v>
      </c>
      <c r="C82" s="20">
        <v>100000</v>
      </c>
      <c r="D82" s="16" t="s">
        <v>16</v>
      </c>
      <c r="E82" s="17"/>
      <c r="F82" s="18"/>
    </row>
    <row r="83" spans="2:6" ht="13.5" thickBot="1">
      <c r="B83" s="48">
        <f>1.96*B79/SQRT(B82)</f>
        <v>8801.021707758277</v>
      </c>
      <c r="C83" s="41">
        <f>1.96*C79/SQRT(C82)</f>
        <v>0.0029321517532059347</v>
      </c>
      <c r="D83" s="43" t="s">
        <v>18</v>
      </c>
      <c r="E83" s="49"/>
      <c r="F83" s="21"/>
    </row>
    <row r="85" ht="12.75">
      <c r="B85" t="s">
        <v>59</v>
      </c>
    </row>
    <row r="86" ht="12.75">
      <c r="B86" t="s">
        <v>61</v>
      </c>
    </row>
    <row r="87" ht="12.75">
      <c r="B87" t="s">
        <v>60</v>
      </c>
    </row>
  </sheetData>
  <mergeCells count="2">
    <mergeCell ref="E33:F33"/>
    <mergeCell ref="B1:G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2002-11-04T20:28:55Z</dcterms:created>
  <dcterms:modified xsi:type="dcterms:W3CDTF">2005-12-19T07:37:03Z</dcterms:modified>
  <cp:category/>
  <cp:version/>
  <cp:contentType/>
  <cp:contentStatus/>
</cp:coreProperties>
</file>